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-20\Downloads\"/>
    </mc:Choice>
  </mc:AlternateContent>
  <bookViews>
    <workbookView xWindow="0" yWindow="0" windowWidth="24000" windowHeight="8805"/>
  </bookViews>
  <sheets>
    <sheet name="تسهیلات مالی پرداختنی" sheetId="1" r:id="rId1"/>
  </sheets>
  <externalReferences>
    <externalReference r:id="rId2"/>
  </externalReferences>
  <definedNames>
    <definedName name="_xlnm._FilterDatabase" localSheetId="0" hidden="1">'تسهیلات مالی پرداختنی'!$A$7:$D$43</definedName>
    <definedName name="co">'[1]فهرست '!$A$1</definedName>
    <definedName name="sal">'[1]رویه های حسابداری(1-2تا4-2)'!$A$3</definedName>
    <definedName name="SALE">'[1]سود و زیان'!$A$3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B42" i="1"/>
  <c r="D40" i="1"/>
  <c r="C40" i="1"/>
  <c r="B39" i="1"/>
  <c r="D38" i="1"/>
  <c r="C37" i="1"/>
  <c r="D36" i="1"/>
  <c r="C35" i="1"/>
  <c r="B35" i="1"/>
  <c r="D33" i="1"/>
  <c r="C33" i="1"/>
  <c r="B32" i="1"/>
  <c r="C31" i="1"/>
  <c r="B30" i="1"/>
  <c r="D29" i="1"/>
  <c r="C28" i="1"/>
  <c r="B28" i="1"/>
  <c r="D26" i="1"/>
  <c r="B26" i="1"/>
  <c r="D24" i="1"/>
  <c r="C24" i="1"/>
  <c r="B23" i="1"/>
  <c r="D22" i="1"/>
  <c r="C21" i="1"/>
  <c r="D20" i="1"/>
  <c r="C19" i="1"/>
  <c r="B19" i="1"/>
  <c r="D17" i="1"/>
  <c r="C17" i="1"/>
  <c r="B16" i="1"/>
  <c r="C15" i="1"/>
  <c r="B14" i="1"/>
  <c r="D13" i="1"/>
  <c r="C12" i="1"/>
  <c r="B12" i="1"/>
  <c r="D10" i="1"/>
  <c r="B10" i="1"/>
  <c r="D8" i="1"/>
  <c r="C8" i="1"/>
  <c r="B1" i="1"/>
  <c r="D43" i="1" s="1"/>
  <c r="C9" i="1" l="1"/>
  <c r="B11" i="1"/>
  <c r="D12" i="1"/>
  <c r="D14" i="1"/>
  <c r="C16" i="1"/>
  <c r="B18" i="1"/>
  <c r="B20" i="1"/>
  <c r="D21" i="1"/>
  <c r="C23" i="1"/>
  <c r="C25" i="1"/>
  <c r="B27" i="1"/>
  <c r="D28" i="1"/>
  <c r="D30" i="1"/>
  <c r="C32" i="1"/>
  <c r="B34" i="1"/>
  <c r="B36" i="1"/>
  <c r="D37" i="1"/>
  <c r="C39" i="1"/>
  <c r="C41" i="1"/>
  <c r="B43" i="1"/>
  <c r="B8" i="1"/>
  <c r="D9" i="1"/>
  <c r="C11" i="1"/>
  <c r="C13" i="1"/>
  <c r="B15" i="1"/>
  <c r="D16" i="1"/>
  <c r="D18" i="1"/>
  <c r="C20" i="1"/>
  <c r="B22" i="1"/>
  <c r="B24" i="1"/>
  <c r="D25" i="1"/>
  <c r="C27" i="1"/>
  <c r="C29" i="1"/>
  <c r="B31" i="1"/>
  <c r="D32" i="1"/>
  <c r="D34" i="1"/>
  <c r="C36" i="1"/>
  <c r="B38" i="1"/>
  <c r="B40" i="1"/>
  <c r="D41" i="1"/>
  <c r="C43" i="1"/>
  <c r="B9" i="1"/>
  <c r="C10" i="1"/>
  <c r="D11" i="1"/>
  <c r="B13" i="1"/>
  <c r="C14" i="1"/>
  <c r="D15" i="1"/>
  <c r="B17" i="1"/>
  <c r="C18" i="1"/>
  <c r="D19" i="1"/>
  <c r="B21" i="1"/>
  <c r="C22" i="1"/>
  <c r="D23" i="1"/>
  <c r="B25" i="1"/>
  <c r="C26" i="1"/>
  <c r="D27" i="1"/>
  <c r="B29" i="1"/>
  <c r="C30" i="1"/>
  <c r="D31" i="1"/>
  <c r="B33" i="1"/>
  <c r="C34" i="1"/>
  <c r="D35" i="1"/>
  <c r="B37" i="1"/>
  <c r="C38" i="1"/>
  <c r="D39" i="1"/>
  <c r="B41" i="1"/>
  <c r="C42" i="1"/>
  <c r="D44" i="1" l="1"/>
  <c r="C44" i="1"/>
  <c r="B50" i="1" s="1"/>
  <c r="B44" i="1"/>
</calcChain>
</file>

<file path=xl/sharedStrings.xml><?xml version="1.0" encoding="utf-8"?>
<sst xmlns="http://schemas.openxmlformats.org/spreadsheetml/2006/main" count="12" uniqueCount="12">
  <si>
    <t>مبلغ تسهیلات</t>
  </si>
  <si>
    <t>تاریخ اخذ</t>
  </si>
  <si>
    <t>تعداد اقساط</t>
  </si>
  <si>
    <t>نرخ بهره سالانه</t>
  </si>
  <si>
    <t>pmt</t>
  </si>
  <si>
    <t>ppmt</t>
  </si>
  <si>
    <t>ipmt</t>
  </si>
  <si>
    <t>شماره قسط</t>
  </si>
  <si>
    <t>مبلغ قسط-قابل پرداخت</t>
  </si>
  <si>
    <t>اصل قسط</t>
  </si>
  <si>
    <t>فرع قسط</t>
  </si>
  <si>
    <t>1402/02/01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</si>
</sst>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_-* #,##0.00\-;_-* &quot;-&quot;??_-;_-@_-"/>
    <numFmt numFmtId="165" formatCode="_-* #,##0_-;_-* #,##0\-;_-* &quot;-&quot;??_-;_-@_-"/>
    <numFmt numFmtId="166" formatCode="0.0%"/>
  </numFmts>
  <fonts count="5" x14ac:knownFonts="1">
    <font>
      <sz val="10"/>
      <name val="Arial"/>
      <charset val="178"/>
    </font>
    <font>
      <sz val="10"/>
      <name val="Arial"/>
      <family val="2"/>
    </font>
    <font>
      <sz val="10"/>
      <name val="B Nazanin"/>
      <charset val="178"/>
    </font>
    <font>
      <sz val="16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5" fontId="0" fillId="0" borderId="0" xfId="1" applyNumberFormat="1" applyFont="1"/>
    <xf numFmtId="0" fontId="2" fillId="0" borderId="1" xfId="0" applyFont="1" applyFill="1" applyBorder="1"/>
    <xf numFmtId="165" fontId="3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/>
    <xf numFmtId="165" fontId="2" fillId="0" borderId="1" xfId="0" applyNumberFormat="1" applyFont="1" applyFill="1" applyBorder="1"/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mb/pact/Financial%20statement/financial%20statements%20290213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کاربرگ تهیه صورت مالی"/>
      <sheetName val="فهرست "/>
      <sheetName val="ترازنامه"/>
      <sheetName val="سود و زیان"/>
      <sheetName val="گردش وجوه نقد"/>
      <sheetName val="تاریخچه و فعالیت(1)"/>
      <sheetName val="رویه های حسابداری(1-2تا4-2)"/>
      <sheetName val="دارایی نامشهودومشهود (5-2و6-2)"/>
      <sheetName val="زیان کاهش ارزش دارایی ها(7-2)"/>
      <sheetName val="3-4"/>
      <sheetName val="5"/>
      <sheetName val="6-7-8"/>
      <sheetName val="9"/>
      <sheetName val="سایر دارایی-پرداختنیها( 14-13 )"/>
      <sheetName val="ماليات 12"/>
      <sheetName val="13-14"/>
      <sheetName val="19"/>
      <sheetName val="گزارشگری مختلف ( 42 تا 37 )"/>
      <sheetName val="معاملات با اشخاص وابسته (1-43)"/>
      <sheetName val="سایر معاملات(2-43)"/>
      <sheetName val="مانده نهایی اشخاص وابسته (3-43)"/>
      <sheetName val="مانده حساب نهایی اشخاص(45-44)"/>
    </sheetNames>
    <sheetDataSet>
      <sheetData sheetId="0" refreshError="1"/>
      <sheetData sheetId="1" refreshError="1">
        <row r="1">
          <cell r="A1" t="str">
            <v>شرکت حامی ( سهامی خاص )</v>
          </cell>
        </row>
      </sheetData>
      <sheetData sheetId="2" refreshError="1"/>
      <sheetData sheetId="3" refreshError="1">
        <row r="3">
          <cell r="A3" t="str">
            <v xml:space="preserve"> سال منتهی به 30 اسفند 1395</v>
          </cell>
        </row>
      </sheetData>
      <sheetData sheetId="4" refreshError="1"/>
      <sheetData sheetId="5" refreshError="1"/>
      <sheetData sheetId="6" refreshError="1">
        <row r="3">
          <cell r="A3" t="str">
            <v xml:space="preserve"> سال منتهی به 29 اسفند 1394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rightToLeft="1" tabSelected="1" zoomScale="85" zoomScaleNormal="85" workbookViewId="0">
      <selection activeCell="F13" sqref="F13"/>
    </sheetView>
  </sheetViews>
  <sheetFormatPr defaultRowHeight="12.75" x14ac:dyDescent="0.2"/>
  <cols>
    <col min="1" max="1" width="10.5703125" bestFit="1" customWidth="1"/>
    <col min="2" max="2" width="16.42578125" style="2" customWidth="1"/>
    <col min="3" max="3" width="16.140625" bestFit="1" customWidth="1"/>
    <col min="4" max="4" width="16.7109375" bestFit="1" customWidth="1"/>
  </cols>
  <sheetData>
    <row r="1" spans="1:4" ht="18" x14ac:dyDescent="0.45">
      <c r="A1" s="9" t="s">
        <v>0</v>
      </c>
      <c r="B1" s="10">
        <f>10000000000</f>
        <v>10000000000</v>
      </c>
    </row>
    <row r="2" spans="1:4" ht="18" x14ac:dyDescent="0.45">
      <c r="A2" s="9" t="s">
        <v>1</v>
      </c>
      <c r="B2" s="10" t="s">
        <v>11</v>
      </c>
      <c r="D2" s="1"/>
    </row>
    <row r="3" spans="1:4" ht="18" x14ac:dyDescent="0.45">
      <c r="A3" s="9" t="s">
        <v>2</v>
      </c>
      <c r="B3" s="10">
        <v>36</v>
      </c>
    </row>
    <row r="4" spans="1:4" ht="18" x14ac:dyDescent="0.45">
      <c r="A4" s="9" t="s">
        <v>3</v>
      </c>
      <c r="B4" s="11">
        <v>0.23</v>
      </c>
    </row>
    <row r="6" spans="1:4" ht="24.75" x14ac:dyDescent="0.6">
      <c r="A6" s="3"/>
      <c r="B6" s="4" t="s">
        <v>4</v>
      </c>
      <c r="C6" s="4" t="s">
        <v>5</v>
      </c>
      <c r="D6" s="4" t="s">
        <v>6</v>
      </c>
    </row>
    <row r="7" spans="1:4" ht="15.75" x14ac:dyDescent="0.2">
      <c r="A7" s="5" t="s">
        <v>7</v>
      </c>
      <c r="B7" s="6" t="s">
        <v>8</v>
      </c>
      <c r="C7" s="5" t="s">
        <v>9</v>
      </c>
      <c r="D7" s="5" t="s">
        <v>10</v>
      </c>
    </row>
    <row r="8" spans="1:4" ht="15.75" x14ac:dyDescent="0.4">
      <c r="A8" s="3">
        <v>1</v>
      </c>
      <c r="B8" s="7">
        <f>PMT($B$4/12,$B$3,-$B$1)</f>
        <v>387097215.55995101</v>
      </c>
      <c r="C8" s="7">
        <f>PPMT($B$4/12,A8,$B$3,-$B$1)</f>
        <v>195430548.89328432</v>
      </c>
      <c r="D8" s="8">
        <f>IPMT($B$4/12,A8,$B$3,-$B$1)</f>
        <v>191666666.66666669</v>
      </c>
    </row>
    <row r="9" spans="1:4" ht="15.75" x14ac:dyDescent="0.4">
      <c r="A9" s="3">
        <v>2</v>
      </c>
      <c r="B9" s="7">
        <f t="shared" ref="B9:B43" si="0">PMT($B$4/12,$B$3,-$B$1)</f>
        <v>387097215.55995101</v>
      </c>
      <c r="C9" s="7">
        <f t="shared" ref="C9:C43" si="1">PPMT($B$4/12,A9,$B$3,-$B$1)</f>
        <v>199176301.08040559</v>
      </c>
      <c r="D9" s="8">
        <f t="shared" ref="D9:D43" si="2">IPMT($B$4/12,A9,$B$3,-$B$1)</f>
        <v>187920914.47954538</v>
      </c>
    </row>
    <row r="10" spans="1:4" ht="15.75" x14ac:dyDescent="0.4">
      <c r="A10" s="3">
        <v>3</v>
      </c>
      <c r="B10" s="7">
        <f t="shared" si="0"/>
        <v>387097215.55995101</v>
      </c>
      <c r="C10" s="7">
        <f t="shared" si="1"/>
        <v>202993846.85111335</v>
      </c>
      <c r="D10" s="8">
        <f t="shared" si="2"/>
        <v>184103368.70883763</v>
      </c>
    </row>
    <row r="11" spans="1:4" ht="15.75" x14ac:dyDescent="0.4">
      <c r="A11" s="3">
        <v>4</v>
      </c>
      <c r="B11" s="7">
        <f t="shared" si="0"/>
        <v>387097215.55995101</v>
      </c>
      <c r="C11" s="7">
        <f t="shared" si="1"/>
        <v>206884562.249093</v>
      </c>
      <c r="D11" s="8">
        <f t="shared" si="2"/>
        <v>180212653.31085792</v>
      </c>
    </row>
    <row r="12" spans="1:4" ht="15.75" x14ac:dyDescent="0.4">
      <c r="A12" s="3">
        <v>5</v>
      </c>
      <c r="B12" s="7">
        <f t="shared" si="0"/>
        <v>387097215.55995101</v>
      </c>
      <c r="C12" s="7">
        <f t="shared" si="1"/>
        <v>210849849.69220063</v>
      </c>
      <c r="D12" s="8">
        <f t="shared" si="2"/>
        <v>176247365.86775035</v>
      </c>
    </row>
    <row r="13" spans="1:4" ht="15.75" x14ac:dyDescent="0.4">
      <c r="A13" s="3">
        <v>6</v>
      </c>
      <c r="B13" s="7">
        <f t="shared" si="0"/>
        <v>387097215.55995101</v>
      </c>
      <c r="C13" s="7">
        <f t="shared" si="1"/>
        <v>214891138.47796783</v>
      </c>
      <c r="D13" s="8">
        <f t="shared" si="2"/>
        <v>172206077.08198318</v>
      </c>
    </row>
    <row r="14" spans="1:4" ht="15.75" x14ac:dyDescent="0.4">
      <c r="A14" s="3">
        <v>7</v>
      </c>
      <c r="B14" s="7">
        <f t="shared" si="0"/>
        <v>387097215.55995101</v>
      </c>
      <c r="C14" s="7">
        <f t="shared" si="1"/>
        <v>219009885.29879552</v>
      </c>
      <c r="D14" s="8">
        <f t="shared" si="2"/>
        <v>168087330.26115546</v>
      </c>
    </row>
    <row r="15" spans="1:4" ht="15.75" x14ac:dyDescent="0.4">
      <c r="A15" s="3">
        <v>8</v>
      </c>
      <c r="B15" s="7">
        <f t="shared" si="0"/>
        <v>387097215.55995101</v>
      </c>
      <c r="C15" s="7">
        <f t="shared" si="1"/>
        <v>223207574.76702246</v>
      </c>
      <c r="D15" s="8">
        <f t="shared" si="2"/>
        <v>163889640.79292852</v>
      </c>
    </row>
    <row r="16" spans="1:4" ht="15.75" x14ac:dyDescent="0.4">
      <c r="A16" s="3">
        <v>9</v>
      </c>
      <c r="B16" s="7">
        <f t="shared" si="0"/>
        <v>387097215.55995101</v>
      </c>
      <c r="C16" s="7">
        <f t="shared" si="1"/>
        <v>227485719.95005706</v>
      </c>
      <c r="D16" s="8">
        <f t="shared" si="2"/>
        <v>159611495.60989395</v>
      </c>
    </row>
    <row r="17" spans="1:4" ht="15.75" x14ac:dyDescent="0.4">
      <c r="A17" s="3">
        <v>10</v>
      </c>
      <c r="B17" s="7">
        <f t="shared" si="0"/>
        <v>387097215.55995101</v>
      </c>
      <c r="C17" s="7">
        <f t="shared" si="1"/>
        <v>231845862.91576651</v>
      </c>
      <c r="D17" s="8">
        <f t="shared" si="2"/>
        <v>155251352.64418447</v>
      </c>
    </row>
    <row r="18" spans="1:4" ht="15.75" x14ac:dyDescent="0.4">
      <c r="A18" s="3">
        <v>11</v>
      </c>
      <c r="B18" s="7">
        <f t="shared" si="0"/>
        <v>387097215.55995101</v>
      </c>
      <c r="C18" s="7">
        <f t="shared" si="1"/>
        <v>236289575.28831872</v>
      </c>
      <c r="D18" s="8">
        <f t="shared" si="2"/>
        <v>150807640.27163231</v>
      </c>
    </row>
    <row r="19" spans="1:4" ht="15.75" x14ac:dyDescent="0.4">
      <c r="A19" s="3">
        <v>12</v>
      </c>
      <c r="B19" s="7">
        <f t="shared" si="0"/>
        <v>387097215.55995101</v>
      </c>
      <c r="C19" s="7">
        <f t="shared" si="1"/>
        <v>240818458.81467813</v>
      </c>
      <c r="D19" s="8">
        <f t="shared" si="2"/>
        <v>146278756.74527285</v>
      </c>
    </row>
    <row r="20" spans="1:4" ht="15.75" x14ac:dyDescent="0.4">
      <c r="A20" s="3">
        <v>13</v>
      </c>
      <c r="B20" s="7">
        <f t="shared" si="0"/>
        <v>387097215.55995101</v>
      </c>
      <c r="C20" s="7">
        <f t="shared" si="1"/>
        <v>245434145.94195944</v>
      </c>
      <c r="D20" s="8">
        <f t="shared" si="2"/>
        <v>141663069.61799154</v>
      </c>
    </row>
    <row r="21" spans="1:4" ht="15.75" x14ac:dyDescent="0.4">
      <c r="A21" s="3">
        <v>14</v>
      </c>
      <c r="B21" s="7">
        <f t="shared" si="0"/>
        <v>387097215.55995101</v>
      </c>
      <c r="C21" s="7">
        <f t="shared" si="1"/>
        <v>250138300.40584701</v>
      </c>
      <c r="D21" s="8">
        <f t="shared" si="2"/>
        <v>136958915.15410396</v>
      </c>
    </row>
    <row r="22" spans="1:4" ht="15.75" x14ac:dyDescent="0.4">
      <c r="A22" s="3">
        <v>15</v>
      </c>
      <c r="B22" s="7">
        <f t="shared" si="0"/>
        <v>387097215.55995101</v>
      </c>
      <c r="C22" s="7">
        <f t="shared" si="1"/>
        <v>254932617.83029243</v>
      </c>
      <c r="D22" s="8">
        <f t="shared" si="2"/>
        <v>132164597.72965856</v>
      </c>
    </row>
    <row r="23" spans="1:4" ht="15.75" x14ac:dyDescent="0.4">
      <c r="A23" s="3">
        <v>16</v>
      </c>
      <c r="B23" s="7">
        <f t="shared" si="0"/>
        <v>387097215.55995101</v>
      </c>
      <c r="C23" s="7">
        <f t="shared" si="1"/>
        <v>259818826.33870634</v>
      </c>
      <c r="D23" s="8">
        <f t="shared" si="2"/>
        <v>127278389.22124463</v>
      </c>
    </row>
    <row r="24" spans="1:4" ht="15.75" x14ac:dyDescent="0.4">
      <c r="A24" s="3">
        <v>17</v>
      </c>
      <c r="B24" s="7">
        <f t="shared" si="0"/>
        <v>387097215.55995101</v>
      </c>
      <c r="C24" s="7">
        <f t="shared" si="1"/>
        <v>264798687.17686489</v>
      </c>
      <c r="D24" s="8">
        <f t="shared" si="2"/>
        <v>122298528.3830861</v>
      </c>
    </row>
    <row r="25" spans="1:4" ht="15.75" x14ac:dyDescent="0.4">
      <c r="A25" s="3">
        <v>18</v>
      </c>
      <c r="B25" s="7">
        <f t="shared" si="0"/>
        <v>387097215.55995101</v>
      </c>
      <c r="C25" s="7">
        <f t="shared" si="1"/>
        <v>269873995.34775478</v>
      </c>
      <c r="D25" s="8">
        <f t="shared" si="2"/>
        <v>117223220.21219617</v>
      </c>
    </row>
    <row r="26" spans="1:4" ht="15.75" x14ac:dyDescent="0.4">
      <c r="A26" s="3">
        <v>19</v>
      </c>
      <c r="B26" s="7">
        <f t="shared" si="0"/>
        <v>387097215.55995101</v>
      </c>
      <c r="C26" s="7">
        <f t="shared" si="1"/>
        <v>275046580.25858676</v>
      </c>
      <c r="D26" s="8">
        <f t="shared" si="2"/>
        <v>112050635.30136421</v>
      </c>
    </row>
    <row r="27" spans="1:4" ht="15.75" x14ac:dyDescent="0.4">
      <c r="A27" s="3">
        <v>20</v>
      </c>
      <c r="B27" s="7">
        <f t="shared" si="0"/>
        <v>387097215.55995101</v>
      </c>
      <c r="C27" s="7">
        <f t="shared" si="1"/>
        <v>280318306.38020968</v>
      </c>
      <c r="D27" s="8">
        <f t="shared" si="2"/>
        <v>106778909.17974131</v>
      </c>
    </row>
    <row r="28" spans="1:4" ht="15.75" x14ac:dyDescent="0.4">
      <c r="A28" s="3">
        <v>21</v>
      </c>
      <c r="B28" s="7">
        <f t="shared" si="0"/>
        <v>387097215.55995101</v>
      </c>
      <c r="C28" s="7">
        <f t="shared" si="1"/>
        <v>285691073.9191637</v>
      </c>
      <c r="D28" s="8">
        <f t="shared" si="2"/>
        <v>101406141.64078727</v>
      </c>
    </row>
    <row r="29" spans="1:4" ht="15.75" x14ac:dyDescent="0.4">
      <c r="A29" s="3">
        <v>22</v>
      </c>
      <c r="B29" s="7">
        <f t="shared" si="0"/>
        <v>387097215.55995101</v>
      </c>
      <c r="C29" s="7">
        <f t="shared" si="1"/>
        <v>291166819.50261432</v>
      </c>
      <c r="D29" s="8">
        <f t="shared" si="2"/>
        <v>95930396.057336643</v>
      </c>
    </row>
    <row r="30" spans="1:4" ht="15.75" x14ac:dyDescent="0.4">
      <c r="A30" s="3">
        <v>23</v>
      </c>
      <c r="B30" s="7">
        <f t="shared" si="0"/>
        <v>387097215.55995101</v>
      </c>
      <c r="C30" s="7">
        <f t="shared" si="1"/>
        <v>296747516.87641442</v>
      </c>
      <c r="D30" s="8">
        <f t="shared" si="2"/>
        <v>90349698.683536559</v>
      </c>
    </row>
    <row r="31" spans="1:4" ht="15.75" x14ac:dyDescent="0.4">
      <c r="A31" s="3">
        <v>24</v>
      </c>
      <c r="B31" s="7">
        <f t="shared" si="0"/>
        <v>387097215.55995101</v>
      </c>
      <c r="C31" s="7">
        <f t="shared" si="1"/>
        <v>302435177.61654574</v>
      </c>
      <c r="D31" s="8">
        <f t="shared" si="2"/>
        <v>84662037.943405241</v>
      </c>
    </row>
    <row r="32" spans="1:4" ht="15.75" x14ac:dyDescent="0.4">
      <c r="A32" s="3">
        <v>25</v>
      </c>
      <c r="B32" s="7">
        <f t="shared" si="0"/>
        <v>387097215.55995101</v>
      </c>
      <c r="C32" s="7">
        <f t="shared" si="1"/>
        <v>308231851.85419619</v>
      </c>
      <c r="D32" s="8">
        <f t="shared" si="2"/>
        <v>78865363.705754787</v>
      </c>
    </row>
    <row r="33" spans="1:4" ht="15.75" x14ac:dyDescent="0.4">
      <c r="A33" s="3">
        <v>26</v>
      </c>
      <c r="B33" s="7">
        <f t="shared" si="0"/>
        <v>387097215.55995101</v>
      </c>
      <c r="C33" s="7">
        <f t="shared" si="1"/>
        <v>314139629.01473492</v>
      </c>
      <c r="D33" s="8">
        <f t="shared" si="2"/>
        <v>72957586.545216039</v>
      </c>
    </row>
    <row r="34" spans="1:4" ht="15.75" x14ac:dyDescent="0.4">
      <c r="A34" s="3">
        <v>27</v>
      </c>
      <c r="B34" s="7">
        <f t="shared" si="0"/>
        <v>387097215.55995101</v>
      </c>
      <c r="C34" s="7">
        <f t="shared" si="1"/>
        <v>320160638.57085073</v>
      </c>
      <c r="D34" s="8">
        <f t="shared" si="2"/>
        <v>66936576.989100277</v>
      </c>
    </row>
    <row r="35" spans="1:4" ht="15.75" x14ac:dyDescent="0.4">
      <c r="A35" s="3">
        <v>28</v>
      </c>
      <c r="B35" s="7">
        <f t="shared" si="0"/>
        <v>387097215.55995101</v>
      </c>
      <c r="C35" s="7">
        <f t="shared" si="1"/>
        <v>326297050.81012529</v>
      </c>
      <c r="D35" s="8">
        <f t="shared" si="2"/>
        <v>60800164.749825627</v>
      </c>
    </row>
    <row r="36" spans="1:4" ht="15.75" x14ac:dyDescent="0.4">
      <c r="A36" s="3">
        <v>29</v>
      </c>
      <c r="B36" s="7">
        <f t="shared" si="0"/>
        <v>387097215.55995101</v>
      </c>
      <c r="C36" s="7">
        <f t="shared" si="1"/>
        <v>332551077.61731941</v>
      </c>
      <c r="D36" s="8">
        <f t="shared" si="2"/>
        <v>54546137.942631572</v>
      </c>
    </row>
    <row r="37" spans="1:4" ht="15.75" x14ac:dyDescent="0.4">
      <c r="A37" s="3">
        <v>30</v>
      </c>
      <c r="B37" s="7">
        <f t="shared" si="0"/>
        <v>387097215.55995101</v>
      </c>
      <c r="C37" s="7">
        <f t="shared" si="1"/>
        <v>338924973.27165139</v>
      </c>
      <c r="D37" s="8">
        <f t="shared" si="2"/>
        <v>48172242.288299613</v>
      </c>
    </row>
    <row r="38" spans="1:4" ht="15.75" x14ac:dyDescent="0.4">
      <c r="A38" s="3">
        <v>31</v>
      </c>
      <c r="B38" s="7">
        <f t="shared" si="0"/>
        <v>387097215.55995101</v>
      </c>
      <c r="C38" s="7">
        <f t="shared" si="1"/>
        <v>345421035.25935805</v>
      </c>
      <c r="D38" s="8">
        <f t="shared" si="2"/>
        <v>41676180.300592966</v>
      </c>
    </row>
    <row r="39" spans="1:4" ht="15.75" x14ac:dyDescent="0.4">
      <c r="A39" s="3">
        <v>32</v>
      </c>
      <c r="B39" s="7">
        <f t="shared" si="0"/>
        <v>387097215.55995101</v>
      </c>
      <c r="C39" s="7">
        <f t="shared" si="1"/>
        <v>352041605.10182905</v>
      </c>
      <c r="D39" s="8">
        <f t="shared" si="2"/>
        <v>35055610.458121933</v>
      </c>
    </row>
    <row r="40" spans="1:4" ht="15.75" x14ac:dyDescent="0.4">
      <c r="A40" s="3">
        <v>33</v>
      </c>
      <c r="B40" s="7">
        <f t="shared" si="0"/>
        <v>387097215.55995101</v>
      </c>
      <c r="C40" s="7">
        <f t="shared" si="1"/>
        <v>358789069.19961411</v>
      </c>
      <c r="D40" s="8">
        <f t="shared" si="2"/>
        <v>28308146.360336874</v>
      </c>
    </row>
    <row r="41" spans="1:4" ht="15.75" x14ac:dyDescent="0.4">
      <c r="A41" s="3">
        <v>34</v>
      </c>
      <c r="B41" s="7">
        <f t="shared" si="0"/>
        <v>387097215.55995101</v>
      </c>
      <c r="C41" s="7">
        <f t="shared" si="1"/>
        <v>365665859.69260669</v>
      </c>
      <c r="D41" s="8">
        <f t="shared" si="2"/>
        <v>21431355.867344264</v>
      </c>
    </row>
    <row r="42" spans="1:4" ht="15.75" x14ac:dyDescent="0.4">
      <c r="A42" s="3">
        <v>35</v>
      </c>
      <c r="B42" s="7">
        <f t="shared" si="0"/>
        <v>387097215.55995101</v>
      </c>
      <c r="C42" s="7">
        <f t="shared" si="1"/>
        <v>372674455.33671498</v>
      </c>
      <c r="D42" s="8">
        <f t="shared" si="2"/>
        <v>14422760.223235967</v>
      </c>
    </row>
    <row r="43" spans="1:4" ht="15.75" x14ac:dyDescent="0.4">
      <c r="A43" s="3">
        <v>36</v>
      </c>
      <c r="B43" s="7">
        <f t="shared" si="0"/>
        <v>387097215.55995101</v>
      </c>
      <c r="C43" s="7">
        <f t="shared" si="1"/>
        <v>379817382.39733541</v>
      </c>
      <c r="D43" s="8">
        <f t="shared" si="2"/>
        <v>7279833.1626155963</v>
      </c>
    </row>
    <row r="44" spans="1:4" ht="15.75" x14ac:dyDescent="0.4">
      <c r="A44" s="3"/>
      <c r="B44" s="7">
        <f>SUBTOTAL(9,B8:B43)</f>
        <v>13935499760.158243</v>
      </c>
      <c r="C44" s="7">
        <f>SUBTOTAL(9,C8:C43)</f>
        <v>9999999999.9999981</v>
      </c>
      <c r="D44" s="7">
        <f>SUBTOTAL(9,D8:D43)</f>
        <v>3935499760.158237</v>
      </c>
    </row>
    <row r="50" spans="2:2" x14ac:dyDescent="0.2">
      <c r="B50" s="2">
        <f>C44-C8</f>
        <v>9804569451.1067142</v>
      </c>
    </row>
  </sheetData>
  <printOptions horizontalCentered="1"/>
  <pageMargins left="0" right="0" top="0.74803149606299213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تسهیلات مالی پرداختنی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hesam</dc:creator>
  <cp:lastModifiedBy>pc-20</cp:lastModifiedBy>
  <cp:lastPrinted>2023-11-29T08:15:00Z</cp:lastPrinted>
  <dcterms:created xsi:type="dcterms:W3CDTF">2023-11-29T08:04:03Z</dcterms:created>
  <dcterms:modified xsi:type="dcterms:W3CDTF">2025-09-23T05:54:29Z</dcterms:modified>
</cp:coreProperties>
</file>